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1\"/>
    </mc:Choice>
  </mc:AlternateContent>
  <xr:revisionPtr revIDLastSave="0" documentId="13_ncr:1_{8809DBFC-5720-4C65-B4EC-5A018047DAF7}" xr6:coauthVersionLast="46" xr6:coauthVersionMax="46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ESFD LDF" sheetId="24" r:id="rId1"/>
    <sheet name="IADYOP LDF" sheetId="25" r:id="rId2"/>
    <sheet name="IAODF LDF" sheetId="26" r:id="rId3"/>
    <sheet name="PI" sheetId="37" r:id="rId4"/>
  </sheets>
  <definedNames>
    <definedName name="OLE_LINK1" localSheetId="3">PI!$A$1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7" l="1"/>
  <c r="D38" i="37"/>
  <c r="D30" i="37"/>
  <c r="C30" i="37"/>
  <c r="D23" i="37"/>
  <c r="C23" i="37"/>
  <c r="D9" i="37"/>
  <c r="C9" i="37"/>
  <c r="D33" i="37" l="1"/>
  <c r="C33" i="37"/>
  <c r="C9" i="24" l="1"/>
  <c r="F10" i="25" l="1"/>
  <c r="E10" i="25"/>
  <c r="D10" i="25"/>
  <c r="H15" i="25"/>
  <c r="H14" i="25" s="1"/>
  <c r="H11" i="25"/>
  <c r="H10" i="25" s="1"/>
  <c r="D14" i="25"/>
  <c r="F14" i="25"/>
  <c r="E14" i="25"/>
  <c r="G10" i="25"/>
  <c r="I10" i="25"/>
  <c r="J10" i="25"/>
  <c r="G14" i="25"/>
  <c r="I14" i="25"/>
  <c r="J14" i="25"/>
  <c r="F59" i="24"/>
  <c r="G57" i="24"/>
  <c r="F57" i="24"/>
  <c r="F75" i="24"/>
  <c r="F68" i="24"/>
  <c r="F63" i="24"/>
  <c r="F79" i="24" s="1"/>
  <c r="D60" i="24"/>
  <c r="C60" i="24"/>
  <c r="G75" i="24"/>
  <c r="G68" i="24"/>
  <c r="G63" i="24"/>
  <c r="G42" i="24"/>
  <c r="F42" i="24"/>
  <c r="F38" i="24"/>
  <c r="F31" i="24"/>
  <c r="F27" i="24"/>
  <c r="G38" i="24"/>
  <c r="G31" i="24"/>
  <c r="G27" i="24"/>
  <c r="G23" i="24"/>
  <c r="F23" i="24"/>
  <c r="F19" i="24"/>
  <c r="G19" i="24"/>
  <c r="G9" i="24"/>
  <c r="F9" i="24"/>
  <c r="D9" i="24"/>
  <c r="D41" i="24"/>
  <c r="C41" i="24"/>
  <c r="D38" i="24"/>
  <c r="C38" i="24"/>
  <c r="D31" i="24"/>
  <c r="C31" i="24"/>
  <c r="D25" i="24"/>
  <c r="C25" i="24"/>
  <c r="D17" i="24"/>
  <c r="C17" i="24"/>
  <c r="D9" i="25" l="1"/>
  <c r="D20" i="25" s="1"/>
  <c r="J9" i="25"/>
  <c r="J20" i="25" s="1"/>
  <c r="I9" i="25"/>
  <c r="I20" i="25" s="1"/>
  <c r="E9" i="25"/>
  <c r="E20" i="25" s="1"/>
  <c r="H9" i="25"/>
  <c r="H20" i="25" s="1"/>
  <c r="G9" i="25"/>
  <c r="G20" i="25" s="1"/>
  <c r="F9" i="25"/>
  <c r="F20" i="25" s="1"/>
  <c r="G79" i="24"/>
  <c r="G47" i="24"/>
  <c r="G59" i="24" s="1"/>
  <c r="G81" i="24" s="1"/>
  <c r="F47" i="24"/>
  <c r="F81" i="24" s="1"/>
  <c r="D47" i="24"/>
  <c r="D62" i="24" s="1"/>
  <c r="C47" i="24"/>
  <c r="C62" i="24" s="1"/>
</calcChain>
</file>

<file path=xl/sharedStrings.xml><?xml version="1.0" encoding="utf-8"?>
<sst xmlns="http://schemas.openxmlformats.org/spreadsheetml/2006/main" count="217" uniqueCount="207">
  <si>
    <t>Estado de Situación Financiera Detallado - LDF</t>
  </si>
  <si>
    <t>Informe Analítico de la Deuda Pública y Otros Pasivos - LDF</t>
  </si>
  <si>
    <t>Informe Analítico de Obligaciones Diferentes de Financiamientos –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</si>
  <si>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</si>
  <si>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</si>
  <si>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</si>
  <si>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</si>
  <si>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</si>
  <si>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</si>
  <si>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</si>
  <si>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</si>
  <si>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</si>
  <si>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</si>
  <si>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</si>
  <si>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</si>
  <si>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</si>
  <si>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</si>
  <si>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</si>
  <si>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</si>
  <si>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</si>
  <si>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</si>
  <si>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</si>
  <si>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</si>
  <si>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</si>
  <si>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</si>
  <si>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</si>
  <si>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</si>
  <si>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</si>
  <si>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</si>
  <si>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</si>
  <si>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</si>
  <si>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</si>
  <si>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</si>
  <si>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</si>
  <si>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</si>
  <si>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</si>
  <si>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</si>
  <si>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</si>
  <si>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</si>
  <si>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</si>
  <si>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</si>
  <si>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</si>
  <si>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</si>
  <si>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</si>
  <si>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</si>
  <si>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</si>
  <si>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</si>
  <si>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</si>
  <si>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</si>
  <si>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</si>
  <si>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</si>
  <si>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</si>
  <si>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</si>
  <si>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</si>
  <si>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</si>
  <si>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</si>
  <si>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</si>
  <si>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</si>
  <si>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</si>
  <si>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</si>
  <si>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</si>
  <si>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</si>
  <si>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</si>
  <si>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</si>
  <si>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</si>
  <si>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</si>
  <si>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</si>
  <si>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</si>
  <si>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</si>
  <si>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</si>
  <si>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</si>
  <si>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</si>
  <si>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</si>
  <si>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</si>
  <si>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</si>
  <si>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</si>
  <si>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</si>
  <si>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</si>
  <si>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</si>
  <si>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</si>
  <si>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</si>
  <si>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</si>
  <si>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</si>
  <si>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</si>
  <si>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</si>
  <si>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</si>
  <si>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</si>
  <si>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</si>
  <si>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</si>
  <si>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</si>
  <si>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</si>
  <si>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</si>
  <si>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</si>
  <si>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</si>
  <si>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</si>
  <si>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</si>
  <si>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</si>
  <si>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</si>
  <si>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</si>
  <si>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</si>
  <si>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</si>
  <si>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</si>
  <si>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</si>
  <si>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</si>
  <si>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</si>
  <si>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</si>
  <si>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</si>
  <si>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</si>
  <si>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</si>
  <si>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</si>
  <si>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</si>
  <si>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</si>
  <si>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</si>
  <si>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</si>
  <si>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</si>
  <si>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</si>
  <si>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</si>
  <si>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</si>
  <si>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</si>
  <si>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</si>
  <si>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</si>
  <si>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</si>
  <si>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</si>
  <si>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</si>
  <si>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</si>
  <si>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</si>
  <si>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</si>
  <si>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</si>
  <si>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</si>
  <si>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</si>
  <si>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</si>
  <si>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</si>
  <si>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</si>
  <si>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</si>
  <si>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B. Otros Instrumentos (B=a+b+c+d)</t>
  </si>
  <si>
    <t>C. Total de Obligaciones Diferentes de Financiamiento (C=A+B)</t>
  </si>
  <si>
    <t>Datos Informativos</t>
  </si>
  <si>
    <t>2. Ingresos Derivados de Financiamientos con Fuente de Pago de Transferencias Federales Etiquetadas</t>
  </si>
  <si>
    <t>Al 31 de diciembre de 2019 y al 31 de marzo de 2020 (b)</t>
  </si>
  <si>
    <t>31 de diciembre de 2019 (e)</t>
  </si>
  <si>
    <t>31 de marzo de 2020 (d)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</si>
  <si>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</si>
  <si>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</si>
  <si>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</si>
  <si>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</si>
  <si>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</si>
  <si>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</si>
  <si>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</si>
  <si>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</si>
  <si>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</si>
  <si>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</si>
  <si>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</si>
  <si>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</si>
  <si>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</si>
  <si>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</si>
  <si>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</si>
  <si>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</si>
  <si>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</si>
  <si>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</si>
  <si>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</si>
  <si>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</si>
  <si>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</si>
  <si>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</si>
  <si>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</si>
  <si>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</si>
  <si>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</si>
  <si>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</si>
  <si>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</si>
  <si>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</si>
  <si>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</si>
  <si>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</si>
  <si>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</si>
  <si>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</si>
  <si>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</si>
  <si>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</si>
  <si>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</si>
  <si>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Del 1 de enero al 31 de marzo de 2020 (b)</t>
  </si>
  <si>
    <t>al 31 de diciembre de 2019 (d)</t>
  </si>
  <si>
    <t>Proyecciones de Ingresos - LDF</t>
  </si>
  <si>
    <t xml:space="preserve">(CIFRAS NOMINALES) </t>
  </si>
  <si>
    <t>Concepto (b)</t>
  </si>
  <si>
    <t>1. Ingresos Derivados de Financiamientos con Fuente de Pago de Recursos de Libre Disposición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</si>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</sst>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 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  <font>
      <b/>
      <sz val="10"/>
      <color theme="1"/>
      <name val="Arial  "/>
    </font>
    <font>
      <b/>
      <i/>
      <sz val="10"/>
      <color theme="1"/>
      <name val="Arial  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justify" vertical="justify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5" fillId="0" borderId="0" xfId="0" applyFont="1"/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13" fillId="0" borderId="0" xfId="0" applyFont="1"/>
    <xf numFmtId="0" fontId="12" fillId="0" borderId="1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4" fontId="11" fillId="0" borderId="1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vertical="center" wrapText="1"/>
    </xf>
    <xf numFmtId="0" fontId="11" fillId="0" borderId="15" xfId="0" applyFont="1" applyBorder="1" applyAlignment="1"/>
    <xf numFmtId="0" fontId="11" fillId="0" borderId="15" xfId="0" applyFont="1" applyBorder="1"/>
    <xf numFmtId="0" fontId="11" fillId="0" borderId="10" xfId="0" applyFont="1" applyBorder="1"/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justify" wrapText="1"/>
    </xf>
    <xf numFmtId="4" fontId="4" fillId="0" borderId="1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4" fontId="12" fillId="0" borderId="15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/>
    <xf numFmtId="4" fontId="12" fillId="0" borderId="10" xfId="0" applyNumberFormat="1" applyFont="1" applyBorder="1" applyAlignment="1">
      <alignment horizontal="right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vertical="center" wrapText="1" indent="3"/>
    </xf>
    <xf numFmtId="0" fontId="4" fillId="3" borderId="15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4" fontId="5" fillId="3" borderId="5" xfId="1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4" fillId="3" borderId="5" xfId="1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43" fontId="5" fillId="0" borderId="0" xfId="1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justify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G81"/>
  <sheetViews>
    <sheetView showGridLines="0" topLeftCell="A49" zoomScaleNormal="100" workbookViewId="0">
      <selection activeCell="I10" sqref="I10"/>
    </sheetView>
  </sheetViews>
  <sheetFormatPr baseColWidth="10" defaultRowHeight="12.75"/>
  <cols>
    <col min="1" max="1" width="3.42578125" style="18" customWidth="1"/>
    <col min="2" max="2" width="48" style="18" customWidth="1"/>
    <col min="3" max="3" width="14.28515625" style="18" bestFit="1" customWidth="1"/>
    <col min="4" max="4" width="14.28515625" style="18" customWidth="1"/>
    <col min="5" max="5" width="46.7109375" style="18" customWidth="1"/>
    <col min="6" max="6" width="13.7109375" style="18" customWidth="1"/>
    <col min="7" max="7" width="13.7109375" style="18" bestFit="1" customWidth="1"/>
    <col min="8" max="16384" width="11.42578125" style="18"/>
  </cols>
  <sheetData>
    <row r="1" spans="2:7" ht="15.75" thickBot="1">
      <c r="B1" s="24"/>
    </row>
    <row r="2" spans="2:7">
      <c r="B2" s="74" t="s">
        <v>175</v>
      </c>
      <c r="C2" s="75"/>
      <c r="D2" s="75"/>
      <c r="E2" s="75"/>
      <c r="F2" s="75"/>
      <c r="G2" s="76"/>
    </row>
    <row r="3" spans="2:7">
      <c r="B3" s="77" t="s">
        <v>0</v>
      </c>
      <c r="C3" s="78"/>
      <c r="D3" s="78"/>
      <c r="E3" s="78"/>
      <c r="F3" s="78"/>
      <c r="G3" s="79"/>
    </row>
    <row r="4" spans="2:7">
      <c r="B4" s="77" t="s">
        <v>138</v>
      </c>
      <c r="C4" s="78"/>
      <c r="D4" s="78"/>
      <c r="E4" s="78"/>
      <c r="F4" s="78"/>
      <c r="G4" s="79"/>
    </row>
    <row r="5" spans="2:7" ht="13.5" thickBot="1">
      <c r="B5" s="80" t="s">
        <v>10</v>
      </c>
      <c r="C5" s="81"/>
      <c r="D5" s="81"/>
      <c r="E5" s="81"/>
      <c r="F5" s="81"/>
      <c r="G5" s="82"/>
    </row>
    <row r="6" spans="2:7" ht="23.25" thickBot="1">
      <c r="B6" s="25" t="s">
        <v>11</v>
      </c>
      <c r="C6" s="26" t="s">
        <v>140</v>
      </c>
      <c r="D6" s="26" t="s">
        <v>139</v>
      </c>
      <c r="E6" s="27" t="s">
        <v>11</v>
      </c>
      <c r="F6" s="26" t="s">
        <v>140</v>
      </c>
      <c r="G6" s="26" t="s">
        <v>139</v>
      </c>
    </row>
    <row r="7" spans="2:7">
      <c r="B7" s="28" t="s">
        <v>3</v>
      </c>
      <c r="C7" s="28"/>
      <c r="D7" s="28"/>
      <c r="E7" s="37" t="s">
        <v>4</v>
      </c>
      <c r="F7" s="28"/>
      <c r="G7" s="28"/>
    </row>
    <row r="8" spans="2:7">
      <c r="B8" s="29" t="s">
        <v>5</v>
      </c>
      <c r="C8" s="30"/>
      <c r="D8" s="30"/>
      <c r="E8" s="25" t="s">
        <v>6</v>
      </c>
      <c r="F8" s="30"/>
      <c r="G8" s="30"/>
    </row>
    <row r="9" spans="2:7" ht="22.5">
      <c r="B9" s="30" t="s">
        <v>12</v>
      </c>
      <c r="C9" s="31">
        <f>+C10+C11+C12+C13+C14+C15+C16</f>
        <v>46895648.379999995</v>
      </c>
      <c r="D9" s="31">
        <f>+D10+D11+D12+D13+D14+D15+D16</f>
        <v>17192116.539999999</v>
      </c>
      <c r="E9" s="32" t="s">
        <v>13</v>
      </c>
      <c r="F9" s="31">
        <f>+F10+F11+F12+F13+F14+F15+F16+F17+F18</f>
        <v>2548797.15</v>
      </c>
      <c r="G9" s="31">
        <f>+G10+G11+G12+G13+G14+G15+G16+G17+G18</f>
        <v>4884545.79</v>
      </c>
    </row>
    <row r="10" spans="2:7">
      <c r="B10" s="30" t="s">
        <v>14</v>
      </c>
      <c r="C10" s="31">
        <v>479436.72</v>
      </c>
      <c r="D10" s="31">
        <v>342342.94</v>
      </c>
      <c r="E10" s="32" t="s">
        <v>15</v>
      </c>
      <c r="F10" s="31">
        <v>0</v>
      </c>
      <c r="G10" s="31">
        <v>0</v>
      </c>
    </row>
    <row r="11" spans="2:7">
      <c r="B11" s="30" t="s">
        <v>16</v>
      </c>
      <c r="C11" s="31">
        <v>42436248.329999998</v>
      </c>
      <c r="D11" s="31">
        <v>12848885.039999999</v>
      </c>
      <c r="E11" s="32" t="s">
        <v>17</v>
      </c>
      <c r="F11" s="31">
        <v>817397.49</v>
      </c>
      <c r="G11" s="31">
        <v>1098021.3700000001</v>
      </c>
    </row>
    <row r="12" spans="2:7">
      <c r="B12" s="30" t="s">
        <v>18</v>
      </c>
      <c r="C12" s="31">
        <v>0</v>
      </c>
      <c r="D12" s="31">
        <v>0</v>
      </c>
      <c r="E12" s="32" t="s">
        <v>19</v>
      </c>
      <c r="F12" s="31">
        <v>0</v>
      </c>
      <c r="G12" s="31">
        <v>3025578.43</v>
      </c>
    </row>
    <row r="13" spans="2:7">
      <c r="B13" s="30" t="s">
        <v>20</v>
      </c>
      <c r="C13" s="31">
        <v>3979963.33</v>
      </c>
      <c r="D13" s="31">
        <v>4000888.56</v>
      </c>
      <c r="E13" s="32" t="s">
        <v>21</v>
      </c>
      <c r="F13" s="31">
        <v>0</v>
      </c>
      <c r="G13" s="31">
        <v>0</v>
      </c>
    </row>
    <row r="14" spans="2:7">
      <c r="B14" s="30" t="s">
        <v>22</v>
      </c>
      <c r="C14" s="31">
        <v>0</v>
      </c>
      <c r="D14" s="31">
        <v>0</v>
      </c>
      <c r="E14" s="32" t="s">
        <v>23</v>
      </c>
      <c r="F14" s="31">
        <v>7544</v>
      </c>
      <c r="G14" s="31">
        <v>0</v>
      </c>
    </row>
    <row r="15" spans="2:7" ht="22.5">
      <c r="B15" s="30" t="s">
        <v>24</v>
      </c>
      <c r="C15" s="31">
        <v>0</v>
      </c>
      <c r="D15" s="31">
        <v>0</v>
      </c>
      <c r="E15" s="32" t="s">
        <v>25</v>
      </c>
      <c r="F15" s="31">
        <v>0</v>
      </c>
      <c r="G15" s="31">
        <v>0</v>
      </c>
    </row>
    <row r="16" spans="2:7">
      <c r="B16" s="30" t="s">
        <v>26</v>
      </c>
      <c r="C16" s="31">
        <v>0</v>
      </c>
      <c r="D16" s="31">
        <v>0</v>
      </c>
      <c r="E16" s="32" t="s">
        <v>27</v>
      </c>
      <c r="F16" s="31">
        <v>557182.37</v>
      </c>
      <c r="G16" s="31">
        <v>759029.94</v>
      </c>
    </row>
    <row r="17" spans="2:7" ht="22.5">
      <c r="B17" s="32" t="s">
        <v>28</v>
      </c>
      <c r="C17" s="31">
        <f>+C18+C19+C20+C21+C22+C23+C24</f>
        <v>10627492.559999999</v>
      </c>
      <c r="D17" s="31">
        <f>+D18+D19+D20+D21+D22+D23+D24</f>
        <v>5381107.3300000001</v>
      </c>
      <c r="E17" s="32" t="s">
        <v>29</v>
      </c>
      <c r="F17" s="31">
        <v>0</v>
      </c>
      <c r="G17" s="31">
        <v>0</v>
      </c>
    </row>
    <row r="18" spans="2:7">
      <c r="B18" s="30" t="s">
        <v>30</v>
      </c>
      <c r="C18" s="31">
        <v>0</v>
      </c>
      <c r="D18" s="31">
        <v>0</v>
      </c>
      <c r="E18" s="32" t="s">
        <v>31</v>
      </c>
      <c r="F18" s="31">
        <v>1166673.29</v>
      </c>
      <c r="G18" s="31">
        <v>1916.05</v>
      </c>
    </row>
    <row r="19" spans="2:7">
      <c r="B19" s="30" t="s">
        <v>32</v>
      </c>
      <c r="C19" s="31">
        <v>5994085.54</v>
      </c>
      <c r="D19" s="31">
        <v>4829347.3499999996</v>
      </c>
      <c r="E19" s="32" t="s">
        <v>33</v>
      </c>
      <c r="F19" s="31">
        <f>+F20+F21+F22</f>
        <v>18500</v>
      </c>
      <c r="G19" s="31">
        <f>+G20+G21+G22</f>
        <v>18500</v>
      </c>
    </row>
    <row r="20" spans="2:7">
      <c r="B20" s="30" t="s">
        <v>34</v>
      </c>
      <c r="C20" s="31">
        <v>4633407.0199999996</v>
      </c>
      <c r="D20" s="31">
        <v>551759.98</v>
      </c>
      <c r="E20" s="32" t="s">
        <v>35</v>
      </c>
      <c r="F20" s="31">
        <v>0</v>
      </c>
      <c r="G20" s="31">
        <v>0</v>
      </c>
    </row>
    <row r="21" spans="2:7" ht="22.5">
      <c r="B21" s="30" t="s">
        <v>36</v>
      </c>
      <c r="C21" s="31">
        <v>0</v>
      </c>
      <c r="D21" s="31">
        <v>0</v>
      </c>
      <c r="E21" s="32" t="s">
        <v>37</v>
      </c>
      <c r="F21" s="31">
        <v>0</v>
      </c>
      <c r="G21" s="31">
        <v>0</v>
      </c>
    </row>
    <row r="22" spans="2:7">
      <c r="B22" s="30" t="s">
        <v>38</v>
      </c>
      <c r="C22" s="31">
        <v>0</v>
      </c>
      <c r="D22" s="31">
        <v>0</v>
      </c>
      <c r="E22" s="32" t="s">
        <v>39</v>
      </c>
      <c r="F22" s="31">
        <v>18500</v>
      </c>
      <c r="G22" s="31">
        <v>18500</v>
      </c>
    </row>
    <row r="23" spans="2:7" ht="22.5">
      <c r="B23" s="30" t="s">
        <v>40</v>
      </c>
      <c r="C23" s="31">
        <v>0</v>
      </c>
      <c r="D23" s="31">
        <v>0</v>
      </c>
      <c r="E23" s="32" t="s">
        <v>41</v>
      </c>
      <c r="F23" s="31">
        <f>+F24+F25</f>
        <v>6069297</v>
      </c>
      <c r="G23" s="31">
        <f>+G24+G25</f>
        <v>0</v>
      </c>
    </row>
    <row r="24" spans="2:7" ht="22.5">
      <c r="B24" s="30" t="s">
        <v>42</v>
      </c>
      <c r="C24" s="31">
        <v>0</v>
      </c>
      <c r="D24" s="31">
        <v>0</v>
      </c>
      <c r="E24" s="32" t="s">
        <v>43</v>
      </c>
      <c r="F24" s="31">
        <v>6069297</v>
      </c>
      <c r="G24" s="31">
        <v>0</v>
      </c>
    </row>
    <row r="25" spans="2:7">
      <c r="B25" s="30" t="s">
        <v>44</v>
      </c>
      <c r="C25" s="31">
        <f>+C26+C27+C28+C29+C30</f>
        <v>0</v>
      </c>
      <c r="D25" s="31">
        <f>+D26+D27+D28+D29+D30</f>
        <v>0</v>
      </c>
      <c r="E25" s="32" t="s">
        <v>45</v>
      </c>
      <c r="F25" s="31">
        <v>0</v>
      </c>
      <c r="G25" s="31">
        <v>0</v>
      </c>
    </row>
    <row r="26" spans="2:7" ht="22.5">
      <c r="B26" s="30" t="s">
        <v>46</v>
      </c>
      <c r="C26" s="31">
        <v>0</v>
      </c>
      <c r="D26" s="31">
        <v>0</v>
      </c>
      <c r="E26" s="32" t="s">
        <v>47</v>
      </c>
      <c r="F26" s="31">
        <v>0</v>
      </c>
      <c r="G26" s="31">
        <v>0</v>
      </c>
    </row>
    <row r="27" spans="2:7" ht="22.5">
      <c r="B27" s="30" t="s">
        <v>48</v>
      </c>
      <c r="C27" s="31">
        <v>0</v>
      </c>
      <c r="D27" s="31">
        <v>0</v>
      </c>
      <c r="E27" s="32" t="s">
        <v>49</v>
      </c>
      <c r="F27" s="31">
        <f>+F28+F29+F30</f>
        <v>0</v>
      </c>
      <c r="G27" s="31">
        <f>+G28+G29+G30</f>
        <v>0</v>
      </c>
    </row>
    <row r="28" spans="2:7" ht="22.5">
      <c r="B28" s="30" t="s">
        <v>50</v>
      </c>
      <c r="C28" s="31">
        <v>0</v>
      </c>
      <c r="D28" s="31">
        <v>0</v>
      </c>
      <c r="E28" s="32" t="s">
        <v>51</v>
      </c>
      <c r="F28" s="31">
        <v>0</v>
      </c>
      <c r="G28" s="31">
        <v>0</v>
      </c>
    </row>
    <row r="29" spans="2:7">
      <c r="B29" s="30" t="s">
        <v>52</v>
      </c>
      <c r="C29" s="31">
        <v>0</v>
      </c>
      <c r="D29" s="31">
        <v>0</v>
      </c>
      <c r="E29" s="32" t="s">
        <v>53</v>
      </c>
      <c r="F29" s="31">
        <v>0</v>
      </c>
      <c r="G29" s="31">
        <v>0</v>
      </c>
    </row>
    <row r="30" spans="2:7">
      <c r="B30" s="30" t="s">
        <v>54</v>
      </c>
      <c r="C30" s="31">
        <v>0</v>
      </c>
      <c r="D30" s="31">
        <v>0</v>
      </c>
      <c r="E30" s="32" t="s">
        <v>55</v>
      </c>
      <c r="F30" s="31">
        <v>0</v>
      </c>
      <c r="G30" s="31">
        <v>0</v>
      </c>
    </row>
    <row r="31" spans="2:7" ht="22.5">
      <c r="B31" s="30" t="s">
        <v>56</v>
      </c>
      <c r="C31" s="31">
        <f>+C32+C33+C34+C35+C36</f>
        <v>0</v>
      </c>
      <c r="D31" s="31">
        <f>+D32+D33+D34+D35+D36</f>
        <v>0</v>
      </c>
      <c r="E31" s="32" t="s">
        <v>57</v>
      </c>
      <c r="F31" s="31">
        <f>+F32+F33+F34+F35+F36+F37</f>
        <v>0</v>
      </c>
      <c r="G31" s="31">
        <f>+G32+G33+G34+G35+G36+G37</f>
        <v>0</v>
      </c>
    </row>
    <row r="32" spans="2:7">
      <c r="B32" s="30" t="s">
        <v>58</v>
      </c>
      <c r="C32" s="31">
        <v>0</v>
      </c>
      <c r="D32" s="31">
        <v>0</v>
      </c>
      <c r="E32" s="32" t="s">
        <v>59</v>
      </c>
      <c r="F32" s="31">
        <v>0</v>
      </c>
      <c r="G32" s="31">
        <v>0</v>
      </c>
    </row>
    <row r="33" spans="2:7">
      <c r="B33" s="30" t="s">
        <v>60</v>
      </c>
      <c r="C33" s="31">
        <v>0</v>
      </c>
      <c r="D33" s="31">
        <v>0</v>
      </c>
      <c r="E33" s="32" t="s">
        <v>61</v>
      </c>
      <c r="F33" s="31">
        <v>0</v>
      </c>
      <c r="G33" s="31">
        <v>0</v>
      </c>
    </row>
    <row r="34" spans="2:7">
      <c r="B34" s="30" t="s">
        <v>62</v>
      </c>
      <c r="C34" s="31">
        <v>0</v>
      </c>
      <c r="D34" s="31">
        <v>0</v>
      </c>
      <c r="E34" s="32" t="s">
        <v>63</v>
      </c>
      <c r="F34" s="31">
        <v>0</v>
      </c>
      <c r="G34" s="31">
        <v>0</v>
      </c>
    </row>
    <row r="35" spans="2:7" ht="22.5">
      <c r="B35" s="30" t="s">
        <v>64</v>
      </c>
      <c r="C35" s="31">
        <v>0</v>
      </c>
      <c r="D35" s="31">
        <v>0</v>
      </c>
      <c r="E35" s="32" t="s">
        <v>65</v>
      </c>
      <c r="F35" s="31">
        <v>0</v>
      </c>
      <c r="G35" s="31">
        <v>0</v>
      </c>
    </row>
    <row r="36" spans="2:7" ht="22.5">
      <c r="B36" s="30" t="s">
        <v>66</v>
      </c>
      <c r="C36" s="31">
        <v>0</v>
      </c>
      <c r="D36" s="31">
        <v>0</v>
      </c>
      <c r="E36" s="32" t="s">
        <v>67</v>
      </c>
      <c r="F36" s="31">
        <v>0</v>
      </c>
      <c r="G36" s="31">
        <v>0</v>
      </c>
    </row>
    <row r="37" spans="2:7">
      <c r="B37" s="30" t="s">
        <v>68</v>
      </c>
      <c r="C37" s="31">
        <v>102105</v>
      </c>
      <c r="D37" s="31">
        <v>0</v>
      </c>
      <c r="E37" s="32" t="s">
        <v>69</v>
      </c>
      <c r="F37" s="31">
        <v>0</v>
      </c>
      <c r="G37" s="31">
        <v>0</v>
      </c>
    </row>
    <row r="38" spans="2:7" ht="22.5">
      <c r="B38" s="30" t="s">
        <v>70</v>
      </c>
      <c r="C38" s="31">
        <f>+C39+C40</f>
        <v>0</v>
      </c>
      <c r="D38" s="31">
        <f>+D39+D40</f>
        <v>0</v>
      </c>
      <c r="E38" s="32" t="s">
        <v>71</v>
      </c>
      <c r="F38" s="31">
        <f>+F39+F40+F41</f>
        <v>0</v>
      </c>
      <c r="G38" s="31">
        <f>+G39+G40+G41</f>
        <v>0</v>
      </c>
    </row>
    <row r="39" spans="2:7" ht="22.5">
      <c r="B39" s="30" t="s">
        <v>72</v>
      </c>
      <c r="C39" s="31">
        <v>0</v>
      </c>
      <c r="D39" s="31">
        <v>0</v>
      </c>
      <c r="E39" s="32" t="s">
        <v>73</v>
      </c>
      <c r="F39" s="31">
        <v>0</v>
      </c>
      <c r="G39" s="31">
        <v>0</v>
      </c>
    </row>
    <row r="40" spans="2:7">
      <c r="B40" s="30" t="s">
        <v>74</v>
      </c>
      <c r="C40" s="31">
        <v>0</v>
      </c>
      <c r="D40" s="31">
        <v>0</v>
      </c>
      <c r="E40" s="32" t="s">
        <v>75</v>
      </c>
      <c r="F40" s="31">
        <v>0</v>
      </c>
      <c r="G40" s="31">
        <v>0</v>
      </c>
    </row>
    <row r="41" spans="2:7">
      <c r="B41" s="30" t="s">
        <v>76</v>
      </c>
      <c r="C41" s="31">
        <f>+C42+C43+C44+C45</f>
        <v>0</v>
      </c>
      <c r="D41" s="31">
        <f>+D42+D43+D44+D45</f>
        <v>0</v>
      </c>
      <c r="E41" s="32" t="s">
        <v>77</v>
      </c>
      <c r="F41" s="31">
        <v>0</v>
      </c>
      <c r="G41" s="31">
        <v>0</v>
      </c>
    </row>
    <row r="42" spans="2:7">
      <c r="B42" s="30" t="s">
        <v>78</v>
      </c>
      <c r="C42" s="31">
        <v>0</v>
      </c>
      <c r="D42" s="31">
        <v>0</v>
      </c>
      <c r="E42" s="32" t="s">
        <v>79</v>
      </c>
      <c r="F42" s="31">
        <f>+F43+F44+F45</f>
        <v>110836</v>
      </c>
      <c r="G42" s="31">
        <f>+G43+G44+G45</f>
        <v>430</v>
      </c>
    </row>
    <row r="43" spans="2:7">
      <c r="B43" s="30" t="s">
        <v>80</v>
      </c>
      <c r="C43" s="31">
        <v>0</v>
      </c>
      <c r="D43" s="31">
        <v>0</v>
      </c>
      <c r="E43" s="32" t="s">
        <v>81</v>
      </c>
      <c r="F43" s="31">
        <v>110836</v>
      </c>
      <c r="G43" s="31">
        <v>430</v>
      </c>
    </row>
    <row r="44" spans="2:7" ht="22.5">
      <c r="B44" s="30" t="s">
        <v>82</v>
      </c>
      <c r="C44" s="31">
        <v>0</v>
      </c>
      <c r="D44" s="31">
        <v>0</v>
      </c>
      <c r="E44" s="32" t="s">
        <v>83</v>
      </c>
      <c r="F44" s="31">
        <v>0</v>
      </c>
      <c r="G44" s="31">
        <v>0</v>
      </c>
    </row>
    <row r="45" spans="2:7">
      <c r="B45" s="30" t="s">
        <v>84</v>
      </c>
      <c r="C45" s="31">
        <v>0</v>
      </c>
      <c r="D45" s="31">
        <v>0</v>
      </c>
      <c r="E45" s="32" t="s">
        <v>85</v>
      </c>
      <c r="F45" s="31">
        <v>0</v>
      </c>
      <c r="G45" s="31">
        <v>0</v>
      </c>
    </row>
    <row r="46" spans="2:7">
      <c r="B46" s="30"/>
      <c r="C46" s="31"/>
      <c r="D46" s="31"/>
      <c r="E46" s="32"/>
      <c r="F46" s="31"/>
      <c r="G46" s="31"/>
    </row>
    <row r="47" spans="2:7" ht="22.5">
      <c r="B47" s="29" t="s">
        <v>86</v>
      </c>
      <c r="C47" s="56">
        <f>+C9+C17+C25+C31+C37+C38+C41</f>
        <v>57625245.939999998</v>
      </c>
      <c r="D47" s="56">
        <f>+D9+D17+D25+D31+D37+D38+D41</f>
        <v>22573223.869999997</v>
      </c>
      <c r="E47" s="25" t="s">
        <v>87</v>
      </c>
      <c r="F47" s="56">
        <f>+F9+F19+F23+F26+F27+F38+F42</f>
        <v>8747430.1500000004</v>
      </c>
      <c r="G47" s="56">
        <f>+G9+G19+G23+G26+G27+G38+G42</f>
        <v>4903475.79</v>
      </c>
    </row>
    <row r="48" spans="2:7">
      <c r="B48" s="29"/>
      <c r="C48" s="31"/>
      <c r="D48" s="31"/>
      <c r="E48" s="25"/>
      <c r="F48" s="31"/>
      <c r="G48" s="31"/>
    </row>
    <row r="49" spans="2:7">
      <c r="B49" s="29" t="s">
        <v>7</v>
      </c>
      <c r="C49" s="31"/>
      <c r="D49" s="31"/>
      <c r="E49" s="25" t="s">
        <v>8</v>
      </c>
      <c r="F49" s="40"/>
      <c r="G49" s="40"/>
    </row>
    <row r="50" spans="2:7">
      <c r="B50" s="30" t="s">
        <v>141</v>
      </c>
      <c r="C50" s="33">
        <v>0</v>
      </c>
      <c r="D50" s="33">
        <v>0</v>
      </c>
      <c r="E50" s="32" t="s">
        <v>142</v>
      </c>
      <c r="F50" s="31">
        <v>0</v>
      </c>
      <c r="G50" s="31">
        <v>0</v>
      </c>
    </row>
    <row r="51" spans="2:7">
      <c r="B51" s="30" t="s">
        <v>143</v>
      </c>
      <c r="C51" s="33">
        <v>0</v>
      </c>
      <c r="D51" s="33">
        <v>0</v>
      </c>
      <c r="E51" s="32" t="s">
        <v>144</v>
      </c>
      <c r="F51" s="31">
        <v>0</v>
      </c>
      <c r="G51" s="31">
        <v>0</v>
      </c>
    </row>
    <row r="52" spans="2:7">
      <c r="B52" s="30" t="s">
        <v>145</v>
      </c>
      <c r="C52" s="33">
        <v>394706878.42000002</v>
      </c>
      <c r="D52" s="33">
        <v>399686276.17000002</v>
      </c>
      <c r="E52" s="32" t="s">
        <v>146</v>
      </c>
      <c r="F52" s="31">
        <v>49960443</v>
      </c>
      <c r="G52" s="31">
        <v>58073419</v>
      </c>
    </row>
    <row r="53" spans="2:7">
      <c r="B53" s="30" t="s">
        <v>147</v>
      </c>
      <c r="C53" s="33">
        <v>28327817.82</v>
      </c>
      <c r="D53" s="33">
        <v>28310322.82</v>
      </c>
      <c r="E53" s="32" t="s">
        <v>148</v>
      </c>
      <c r="F53" s="31">
        <v>0</v>
      </c>
      <c r="G53" s="31">
        <v>0</v>
      </c>
    </row>
    <row r="54" spans="2:7" ht="22.5">
      <c r="B54" s="30" t="s">
        <v>149</v>
      </c>
      <c r="C54" s="33">
        <v>0</v>
      </c>
      <c r="D54" s="33">
        <v>0</v>
      </c>
      <c r="E54" s="32" t="s">
        <v>150</v>
      </c>
      <c r="F54" s="31">
        <v>0</v>
      </c>
      <c r="G54" s="31">
        <v>0</v>
      </c>
    </row>
    <row r="55" spans="2:7">
      <c r="B55" s="30" t="s">
        <v>151</v>
      </c>
      <c r="C55" s="33">
        <v>-111756105.40000001</v>
      </c>
      <c r="D55" s="33">
        <v>-111756105.40000001</v>
      </c>
      <c r="E55" s="32" t="s">
        <v>152</v>
      </c>
      <c r="F55" s="31">
        <v>0</v>
      </c>
      <c r="G55" s="31">
        <v>0</v>
      </c>
    </row>
    <row r="56" spans="2:7">
      <c r="B56" s="30" t="s">
        <v>153</v>
      </c>
      <c r="C56" s="33">
        <v>0</v>
      </c>
      <c r="D56" s="33">
        <v>0</v>
      </c>
      <c r="E56" s="25"/>
      <c r="F56" s="31"/>
      <c r="G56" s="31"/>
    </row>
    <row r="57" spans="2:7" ht="22.5">
      <c r="B57" s="30" t="s">
        <v>154</v>
      </c>
      <c r="C57" s="33">
        <v>0</v>
      </c>
      <c r="D57" s="33">
        <v>0</v>
      </c>
      <c r="E57" s="25" t="s">
        <v>155</v>
      </c>
      <c r="F57" s="56">
        <f>+F50+F51+F52+F53+F54+F55</f>
        <v>49960443</v>
      </c>
      <c r="G57" s="56">
        <f>+G50+G51+G52+G53+G54+G55</f>
        <v>58073419</v>
      </c>
    </row>
    <row r="58" spans="2:7">
      <c r="B58" s="30" t="s">
        <v>156</v>
      </c>
      <c r="C58" s="33">
        <v>0</v>
      </c>
      <c r="D58" s="33">
        <v>0</v>
      </c>
      <c r="E58" s="38"/>
      <c r="F58" s="31"/>
      <c r="G58" s="31"/>
    </row>
    <row r="59" spans="2:7">
      <c r="B59" s="30"/>
      <c r="C59" s="33"/>
      <c r="D59" s="33"/>
      <c r="E59" s="25" t="s">
        <v>157</v>
      </c>
      <c r="F59" s="56">
        <f>+F47+F57</f>
        <v>58707873.149999999</v>
      </c>
      <c r="G59" s="56">
        <f>+G47+G57</f>
        <v>62976894.789999999</v>
      </c>
    </row>
    <row r="60" spans="2:7" ht="22.5">
      <c r="B60" s="29" t="s">
        <v>158</v>
      </c>
      <c r="C60" s="57">
        <f>+C50+C51+C52+C53+C54+C55+C56+C57+C58</f>
        <v>311278590.84000003</v>
      </c>
      <c r="D60" s="57">
        <f>+D50+D51+D52+D53+D54+D55+D56+D57+D58</f>
        <v>316240493.59000003</v>
      </c>
      <c r="E60" s="32"/>
      <c r="F60" s="31"/>
      <c r="G60" s="31"/>
    </row>
    <row r="61" spans="2:7">
      <c r="B61" s="30"/>
      <c r="C61" s="34"/>
      <c r="D61" s="34"/>
      <c r="E61" s="25" t="s">
        <v>9</v>
      </c>
      <c r="F61" s="31"/>
      <c r="G61" s="31"/>
    </row>
    <row r="62" spans="2:7">
      <c r="B62" s="29" t="s">
        <v>159</v>
      </c>
      <c r="C62" s="58">
        <f>+C47+C60</f>
        <v>368903836.78000003</v>
      </c>
      <c r="D62" s="58">
        <f>+D47+D60</f>
        <v>338813717.46000004</v>
      </c>
      <c r="E62" s="25"/>
      <c r="F62" s="31"/>
      <c r="G62" s="31"/>
    </row>
    <row r="63" spans="2:7" ht="22.5">
      <c r="B63" s="35"/>
      <c r="C63" s="34"/>
      <c r="D63" s="34"/>
      <c r="E63" s="25" t="s">
        <v>160</v>
      </c>
      <c r="F63" s="56">
        <f>+F64+F65+F66</f>
        <v>198728961.09999999</v>
      </c>
      <c r="G63" s="56">
        <f>+G64+G65+G66</f>
        <v>198728961.09999999</v>
      </c>
    </row>
    <row r="64" spans="2:7">
      <c r="B64" s="35"/>
      <c r="C64" s="35"/>
      <c r="D64" s="35"/>
      <c r="E64" s="32" t="s">
        <v>161</v>
      </c>
      <c r="F64" s="31">
        <v>55800.84</v>
      </c>
      <c r="G64" s="31">
        <v>55800.84</v>
      </c>
    </row>
    <row r="65" spans="2:7">
      <c r="B65" s="35"/>
      <c r="C65" s="35"/>
      <c r="D65" s="35"/>
      <c r="E65" s="32" t="s">
        <v>162</v>
      </c>
      <c r="F65" s="31">
        <v>0</v>
      </c>
      <c r="G65" s="31">
        <v>0</v>
      </c>
    </row>
    <row r="66" spans="2:7">
      <c r="B66" s="35"/>
      <c r="C66" s="35"/>
      <c r="D66" s="35"/>
      <c r="E66" s="32" t="s">
        <v>163</v>
      </c>
      <c r="F66" s="31">
        <v>198673160.25999999</v>
      </c>
      <c r="G66" s="31">
        <v>198673160.25999999</v>
      </c>
    </row>
    <row r="67" spans="2:7">
      <c r="B67" s="35"/>
      <c r="C67" s="35"/>
      <c r="D67" s="35"/>
      <c r="E67" s="32"/>
      <c r="F67" s="31"/>
      <c r="G67" s="31"/>
    </row>
    <row r="68" spans="2:7" ht="22.5">
      <c r="B68" s="35"/>
      <c r="C68" s="35"/>
      <c r="D68" s="35"/>
      <c r="E68" s="25" t="s">
        <v>164</v>
      </c>
      <c r="F68" s="56">
        <f>+F69+F70+F71+F72+F73</f>
        <v>111467002.53</v>
      </c>
      <c r="G68" s="56">
        <f>+G69+G70+G71+G72+G73</f>
        <v>77107861.569999993</v>
      </c>
    </row>
    <row r="69" spans="2:7">
      <c r="B69" s="35"/>
      <c r="C69" s="35"/>
      <c r="D69" s="35"/>
      <c r="E69" s="32" t="s">
        <v>165</v>
      </c>
      <c r="F69" s="31">
        <v>39351658.899999999</v>
      </c>
      <c r="G69" s="31">
        <v>27756047.030000001</v>
      </c>
    </row>
    <row r="70" spans="2:7">
      <c r="B70" s="35"/>
      <c r="C70" s="35"/>
      <c r="D70" s="35"/>
      <c r="E70" s="32" t="s">
        <v>166</v>
      </c>
      <c r="F70" s="31">
        <v>72115343.629999995</v>
      </c>
      <c r="G70" s="31">
        <v>49351814.539999999</v>
      </c>
    </row>
    <row r="71" spans="2:7">
      <c r="B71" s="35"/>
      <c r="C71" s="35"/>
      <c r="D71" s="35"/>
      <c r="E71" s="32" t="s">
        <v>167</v>
      </c>
      <c r="F71" s="31">
        <v>0</v>
      </c>
      <c r="G71" s="31">
        <v>0</v>
      </c>
    </row>
    <row r="72" spans="2:7">
      <c r="B72" s="35"/>
      <c r="C72" s="35"/>
      <c r="D72" s="35"/>
      <c r="E72" s="32" t="s">
        <v>168</v>
      </c>
      <c r="F72" s="31">
        <v>0</v>
      </c>
      <c r="G72" s="31">
        <v>0</v>
      </c>
    </row>
    <row r="73" spans="2:7">
      <c r="B73" s="35"/>
      <c r="C73" s="35"/>
      <c r="D73" s="35"/>
      <c r="E73" s="32" t="s">
        <v>169</v>
      </c>
      <c r="F73" s="31">
        <v>0</v>
      </c>
      <c r="G73" s="31">
        <v>0</v>
      </c>
    </row>
    <row r="74" spans="2:7">
      <c r="B74" s="35"/>
      <c r="C74" s="35"/>
      <c r="D74" s="35"/>
      <c r="E74" s="32"/>
      <c r="F74" s="31"/>
      <c r="G74" s="31"/>
    </row>
    <row r="75" spans="2:7" ht="22.5">
      <c r="B75" s="35"/>
      <c r="C75" s="35"/>
      <c r="D75" s="35"/>
      <c r="E75" s="25" t="s">
        <v>170</v>
      </c>
      <c r="F75" s="56">
        <f>+F76+F77</f>
        <v>0</v>
      </c>
      <c r="G75" s="56">
        <f>+G76+G77</f>
        <v>0</v>
      </c>
    </row>
    <row r="76" spans="2:7">
      <c r="B76" s="35"/>
      <c r="C76" s="35"/>
      <c r="D76" s="35"/>
      <c r="E76" s="32" t="s">
        <v>171</v>
      </c>
      <c r="F76" s="31">
        <v>0</v>
      </c>
      <c r="G76" s="31">
        <v>0</v>
      </c>
    </row>
    <row r="77" spans="2:7">
      <c r="B77" s="35"/>
      <c r="C77" s="35"/>
      <c r="D77" s="35"/>
      <c r="E77" s="32" t="s">
        <v>172</v>
      </c>
      <c r="F77" s="31">
        <v>0</v>
      </c>
      <c r="G77" s="31">
        <v>0</v>
      </c>
    </row>
    <row r="78" spans="2:7">
      <c r="B78" s="35"/>
      <c r="C78" s="35"/>
      <c r="D78" s="35"/>
      <c r="E78" s="32"/>
      <c r="F78" s="31"/>
      <c r="G78" s="31"/>
    </row>
    <row r="79" spans="2:7">
      <c r="B79" s="35"/>
      <c r="C79" s="35"/>
      <c r="D79" s="35"/>
      <c r="E79" s="25" t="s">
        <v>173</v>
      </c>
      <c r="F79" s="56">
        <f>+F63+F68+F75</f>
        <v>310195963.63</v>
      </c>
      <c r="G79" s="56">
        <f>+G63+G68+G75</f>
        <v>275836822.66999996</v>
      </c>
    </row>
    <row r="80" spans="2:7">
      <c r="B80" s="35"/>
      <c r="C80" s="35"/>
      <c r="D80" s="35"/>
      <c r="E80" s="32"/>
      <c r="F80" s="31"/>
      <c r="G80" s="31"/>
    </row>
    <row r="81" spans="2:7" ht="23.25" thickBot="1">
      <c r="B81" s="36"/>
      <c r="C81" s="36"/>
      <c r="D81" s="36"/>
      <c r="E81" s="39" t="s">
        <v>174</v>
      </c>
      <c r="F81" s="59">
        <f>+F59+F79</f>
        <v>368903836.77999997</v>
      </c>
      <c r="G81" s="59">
        <f>+G59+G79</f>
        <v>338813717.45999998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J30"/>
  <sheetViews>
    <sheetView showGridLines="0" workbookViewId="0">
      <selection activeCell="L10" sqref="L10"/>
    </sheetView>
  </sheetViews>
  <sheetFormatPr baseColWidth="10" defaultRowHeight="12.75"/>
  <cols>
    <col min="1" max="1" width="3" style="4" customWidth="1"/>
    <col min="2" max="2" width="7" style="4" customWidth="1"/>
    <col min="3" max="3" width="46.140625" style="4" customWidth="1"/>
    <col min="4" max="4" width="13.7109375" style="4" bestFit="1" customWidth="1"/>
    <col min="5" max="5" width="13.42578125" style="4" customWidth="1"/>
    <col min="6" max="6" width="13.85546875" style="4" customWidth="1"/>
    <col min="7" max="7" width="11.42578125" style="4"/>
    <col min="8" max="8" width="12.7109375" style="4" bestFit="1" customWidth="1"/>
    <col min="9" max="10" width="11.7109375" style="4" bestFit="1" customWidth="1"/>
    <col min="11" max="16384" width="11.42578125" style="4"/>
  </cols>
  <sheetData>
    <row r="1" spans="2:10" ht="15.75" thickBot="1">
      <c r="B1" s="1"/>
    </row>
    <row r="2" spans="2:10" ht="13.5" thickBot="1">
      <c r="B2" s="83" t="s">
        <v>175</v>
      </c>
      <c r="C2" s="84"/>
      <c r="D2" s="84"/>
      <c r="E2" s="84"/>
      <c r="F2" s="84"/>
      <c r="G2" s="84"/>
      <c r="H2" s="84"/>
      <c r="I2" s="84"/>
      <c r="J2" s="85"/>
    </row>
    <row r="3" spans="2:10" ht="13.5" thickBot="1">
      <c r="B3" s="86" t="s">
        <v>1</v>
      </c>
      <c r="C3" s="87"/>
      <c r="D3" s="87"/>
      <c r="E3" s="87"/>
      <c r="F3" s="87"/>
      <c r="G3" s="87"/>
      <c r="H3" s="87"/>
      <c r="I3" s="87"/>
      <c r="J3" s="88"/>
    </row>
    <row r="4" spans="2:10" ht="13.5" thickBot="1">
      <c r="B4" s="86" t="s">
        <v>176</v>
      </c>
      <c r="C4" s="87"/>
      <c r="D4" s="87"/>
      <c r="E4" s="87"/>
      <c r="F4" s="87"/>
      <c r="G4" s="87"/>
      <c r="H4" s="87"/>
      <c r="I4" s="87"/>
      <c r="J4" s="88"/>
    </row>
    <row r="5" spans="2:10" ht="13.5" thickBot="1">
      <c r="B5" s="86" t="s">
        <v>10</v>
      </c>
      <c r="C5" s="87"/>
      <c r="D5" s="87"/>
      <c r="E5" s="87"/>
      <c r="F5" s="87"/>
      <c r="G5" s="87"/>
      <c r="H5" s="87"/>
      <c r="I5" s="87"/>
      <c r="J5" s="88"/>
    </row>
    <row r="6" spans="2:10" ht="38.25">
      <c r="B6" s="89" t="s">
        <v>88</v>
      </c>
      <c r="C6" s="90"/>
      <c r="D6" s="5" t="s">
        <v>89</v>
      </c>
      <c r="E6" s="93" t="s">
        <v>90</v>
      </c>
      <c r="F6" s="93" t="s">
        <v>91</v>
      </c>
      <c r="G6" s="93" t="s">
        <v>92</v>
      </c>
      <c r="H6" s="5" t="s">
        <v>93</v>
      </c>
      <c r="I6" s="93" t="s">
        <v>94</v>
      </c>
      <c r="J6" s="93" t="s">
        <v>95</v>
      </c>
    </row>
    <row r="7" spans="2:10" ht="39" thickBot="1">
      <c r="B7" s="91"/>
      <c r="C7" s="92"/>
      <c r="D7" s="6" t="s">
        <v>177</v>
      </c>
      <c r="E7" s="94"/>
      <c r="F7" s="94"/>
      <c r="G7" s="94"/>
      <c r="H7" s="6" t="s">
        <v>96</v>
      </c>
      <c r="I7" s="94"/>
      <c r="J7" s="94"/>
    </row>
    <row r="8" spans="2:10">
      <c r="B8" s="104"/>
      <c r="C8" s="105"/>
      <c r="D8" s="44"/>
      <c r="E8" s="44"/>
      <c r="F8" s="44"/>
      <c r="G8" s="44"/>
      <c r="H8" s="44"/>
      <c r="I8" s="44"/>
      <c r="J8" s="44"/>
    </row>
    <row r="9" spans="2:10">
      <c r="B9" s="106" t="s">
        <v>97</v>
      </c>
      <c r="C9" s="107"/>
      <c r="D9" s="41">
        <f>+D10+D14</f>
        <v>58073419</v>
      </c>
      <c r="E9" s="41">
        <f t="shared" ref="E9:J9" si="0">+E10+E14</f>
        <v>8112976</v>
      </c>
      <c r="F9" s="41">
        <f t="shared" si="0"/>
        <v>10156655</v>
      </c>
      <c r="G9" s="41">
        <f t="shared" si="0"/>
        <v>0</v>
      </c>
      <c r="H9" s="41">
        <f t="shared" si="0"/>
        <v>56029740</v>
      </c>
      <c r="I9" s="41">
        <f t="shared" si="0"/>
        <v>1525255.7</v>
      </c>
      <c r="J9" s="41">
        <f t="shared" si="0"/>
        <v>0</v>
      </c>
    </row>
    <row r="10" spans="2:10">
      <c r="B10" s="106" t="s">
        <v>98</v>
      </c>
      <c r="C10" s="107"/>
      <c r="D10" s="41">
        <f>+D11+D12+D13</f>
        <v>0</v>
      </c>
      <c r="E10" s="41">
        <f>+E11+E12+E13</f>
        <v>8112976</v>
      </c>
      <c r="F10" s="41">
        <f>+F11+F12+F13</f>
        <v>2043679</v>
      </c>
      <c r="G10" s="41">
        <f t="shared" ref="G10:J10" si="1">+G11+G12+G13</f>
        <v>0</v>
      </c>
      <c r="H10" s="41">
        <f t="shared" si="1"/>
        <v>6069297</v>
      </c>
      <c r="I10" s="41">
        <f t="shared" si="1"/>
        <v>1525255.7</v>
      </c>
      <c r="J10" s="41">
        <f t="shared" si="1"/>
        <v>0</v>
      </c>
    </row>
    <row r="11" spans="2:10">
      <c r="B11" s="20"/>
      <c r="C11" s="22" t="s">
        <v>99</v>
      </c>
      <c r="D11" s="23">
        <v>0</v>
      </c>
      <c r="E11" s="43">
        <v>8112976</v>
      </c>
      <c r="F11" s="43">
        <v>2043679</v>
      </c>
      <c r="G11" s="23">
        <v>0</v>
      </c>
      <c r="H11" s="43">
        <f>+D11+E11-F11+G11</f>
        <v>6069297</v>
      </c>
      <c r="I11" s="43">
        <v>1525255.7</v>
      </c>
      <c r="J11" s="23">
        <v>0</v>
      </c>
    </row>
    <row r="12" spans="2:10">
      <c r="B12" s="21"/>
      <c r="C12" s="22" t="s">
        <v>100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</row>
    <row r="13" spans="2:10">
      <c r="B13" s="7"/>
      <c r="C13" s="3" t="s">
        <v>101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2:10">
      <c r="B14" s="106" t="s">
        <v>102</v>
      </c>
      <c r="C14" s="107"/>
      <c r="D14" s="41">
        <f>+D15+D16+D17</f>
        <v>58073419</v>
      </c>
      <c r="E14" s="41">
        <f>+E15+E16+E17</f>
        <v>0</v>
      </c>
      <c r="F14" s="41">
        <f>+F15+F16+F17</f>
        <v>8112976</v>
      </c>
      <c r="G14" s="41">
        <f t="shared" ref="G14:J14" si="2">+G15+G16+G17</f>
        <v>0</v>
      </c>
      <c r="H14" s="41">
        <f t="shared" si="2"/>
        <v>49960443</v>
      </c>
      <c r="I14" s="41">
        <f t="shared" si="2"/>
        <v>0</v>
      </c>
      <c r="J14" s="41">
        <f t="shared" si="2"/>
        <v>0</v>
      </c>
    </row>
    <row r="15" spans="2:10">
      <c r="B15" s="20"/>
      <c r="C15" s="22" t="s">
        <v>103</v>
      </c>
      <c r="D15" s="23">
        <v>58073419</v>
      </c>
      <c r="E15" s="23">
        <v>0</v>
      </c>
      <c r="F15" s="23">
        <v>8112976</v>
      </c>
      <c r="G15" s="23">
        <v>0</v>
      </c>
      <c r="H15" s="43">
        <f>+D15+E15-F15+G15</f>
        <v>49960443</v>
      </c>
      <c r="I15" s="23">
        <v>0</v>
      </c>
      <c r="J15" s="23">
        <v>0</v>
      </c>
    </row>
    <row r="16" spans="2:10">
      <c r="B16" s="21"/>
      <c r="C16" s="22" t="s">
        <v>104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</row>
    <row r="17" spans="2:10">
      <c r="B17" s="21"/>
      <c r="C17" s="22" t="s">
        <v>105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</row>
    <row r="18" spans="2:10">
      <c r="B18" s="106" t="s">
        <v>106</v>
      </c>
      <c r="C18" s="107"/>
      <c r="D18" s="42">
        <v>4898675.79</v>
      </c>
      <c r="E18" s="42">
        <v>0</v>
      </c>
      <c r="F18" s="42">
        <v>0</v>
      </c>
      <c r="G18" s="42">
        <v>0</v>
      </c>
      <c r="H18" s="42">
        <v>2678133.15</v>
      </c>
      <c r="I18" s="42">
        <v>0</v>
      </c>
      <c r="J18" s="42">
        <v>0</v>
      </c>
    </row>
    <row r="19" spans="2:10">
      <c r="B19" s="21"/>
      <c r="C19" s="22"/>
      <c r="D19" s="46"/>
      <c r="E19" s="46"/>
      <c r="F19" s="46"/>
      <c r="G19" s="46"/>
      <c r="H19" s="46"/>
      <c r="I19" s="46"/>
      <c r="J19" s="46"/>
    </row>
    <row r="20" spans="2:10">
      <c r="B20" s="106" t="s">
        <v>107</v>
      </c>
      <c r="C20" s="107"/>
      <c r="D20" s="42">
        <f t="shared" ref="D20:J20" si="3">+D9+D18</f>
        <v>62972094.789999999</v>
      </c>
      <c r="E20" s="42">
        <f t="shared" si="3"/>
        <v>8112976</v>
      </c>
      <c r="F20" s="42">
        <f t="shared" si="3"/>
        <v>10156655</v>
      </c>
      <c r="G20" s="42">
        <f t="shared" si="3"/>
        <v>0</v>
      </c>
      <c r="H20" s="42">
        <f t="shared" si="3"/>
        <v>58707873.149999999</v>
      </c>
      <c r="I20" s="42">
        <f t="shared" si="3"/>
        <v>1525255.7</v>
      </c>
      <c r="J20" s="42">
        <f t="shared" si="3"/>
        <v>0</v>
      </c>
    </row>
    <row r="21" spans="2:10">
      <c r="B21" s="106"/>
      <c r="C21" s="107"/>
      <c r="D21" s="45"/>
      <c r="E21" s="45"/>
      <c r="F21" s="45"/>
      <c r="G21" s="45"/>
      <c r="H21" s="45"/>
      <c r="I21" s="45"/>
      <c r="J21" s="45"/>
    </row>
    <row r="22" spans="2:10">
      <c r="B22" s="106" t="s">
        <v>108</v>
      </c>
      <c r="C22" s="107"/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</row>
    <row r="23" spans="2:10">
      <c r="B23" s="102"/>
      <c r="C23" s="103"/>
      <c r="D23" s="41"/>
      <c r="E23" s="41"/>
      <c r="F23" s="41"/>
      <c r="G23" s="41"/>
      <c r="H23" s="41"/>
      <c r="I23" s="41"/>
      <c r="J23" s="41"/>
    </row>
    <row r="24" spans="2:10">
      <c r="B24" s="95" t="s">
        <v>109</v>
      </c>
      <c r="C24" s="96"/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</row>
    <row r="25" spans="2:10" ht="13.5" thickBot="1">
      <c r="B25" s="97"/>
      <c r="C25" s="98"/>
      <c r="D25" s="47"/>
      <c r="E25" s="47"/>
      <c r="F25" s="47"/>
      <c r="G25" s="47"/>
      <c r="H25" s="47"/>
      <c r="I25" s="47"/>
      <c r="J25" s="47"/>
    </row>
    <row r="26" spans="2:10" ht="13.5" thickBot="1"/>
    <row r="27" spans="2:10" ht="51">
      <c r="C27" s="99" t="s">
        <v>110</v>
      </c>
      <c r="D27" s="8" t="s">
        <v>111</v>
      </c>
      <c r="E27" s="8" t="s">
        <v>112</v>
      </c>
      <c r="F27" s="8" t="s">
        <v>113</v>
      </c>
      <c r="G27" s="9" t="s">
        <v>114</v>
      </c>
      <c r="H27" s="8" t="s">
        <v>115</v>
      </c>
    </row>
    <row r="28" spans="2:10">
      <c r="C28" s="100"/>
      <c r="D28" s="5" t="s">
        <v>116</v>
      </c>
      <c r="E28" s="5" t="s">
        <v>117</v>
      </c>
      <c r="F28" s="5" t="s">
        <v>118</v>
      </c>
      <c r="G28" s="10"/>
      <c r="H28" s="5" t="s">
        <v>119</v>
      </c>
    </row>
    <row r="29" spans="2:10" ht="13.5" thickBot="1">
      <c r="C29" s="101"/>
      <c r="D29" s="11"/>
      <c r="E29" s="6" t="s">
        <v>120</v>
      </c>
      <c r="F29" s="11"/>
      <c r="G29" s="12"/>
      <c r="H29" s="11"/>
    </row>
    <row r="30" spans="2:10" ht="13.5" thickBot="1">
      <c r="C30" s="48" t="s">
        <v>121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</sheetData>
  <mergeCells count="22"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L17"/>
  <sheetViews>
    <sheetView showGridLines="0" workbookViewId="0">
      <selection activeCell="I19" sqref="I19"/>
    </sheetView>
  </sheetViews>
  <sheetFormatPr baseColWidth="10" defaultRowHeight="12.75"/>
  <cols>
    <col min="1" max="1" width="4.85546875" style="13" customWidth="1"/>
    <col min="2" max="2" width="38.5703125" style="13" customWidth="1"/>
    <col min="3" max="16384" width="11.42578125" style="13"/>
  </cols>
  <sheetData>
    <row r="1" spans="2:12" ht="15.75" thickBot="1">
      <c r="B1" s="1"/>
    </row>
    <row r="2" spans="2:12" ht="13.5" thickBot="1">
      <c r="B2" s="108" t="s">
        <v>175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ht="13.5" thickBot="1">
      <c r="B3" s="111" t="s">
        <v>2</v>
      </c>
      <c r="C3" s="112"/>
      <c r="D3" s="112"/>
      <c r="E3" s="112"/>
      <c r="F3" s="112"/>
      <c r="G3" s="112"/>
      <c r="H3" s="112"/>
      <c r="I3" s="112"/>
      <c r="J3" s="112"/>
      <c r="K3" s="112"/>
      <c r="L3" s="113"/>
    </row>
    <row r="4" spans="2:12" ht="13.5" thickBot="1">
      <c r="B4" s="111" t="s">
        <v>176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3.5" thickBot="1">
      <c r="B5" s="111" t="s">
        <v>10</v>
      </c>
      <c r="C5" s="112"/>
      <c r="D5" s="112"/>
      <c r="E5" s="112"/>
      <c r="F5" s="112"/>
      <c r="G5" s="112"/>
      <c r="H5" s="112"/>
      <c r="I5" s="112"/>
      <c r="J5" s="112"/>
      <c r="K5" s="112"/>
      <c r="L5" s="113"/>
    </row>
    <row r="6" spans="2:12" ht="153.75" thickBot="1">
      <c r="B6" s="14" t="s">
        <v>122</v>
      </c>
      <c r="C6" s="15" t="s">
        <v>123</v>
      </c>
      <c r="D6" s="15" t="s">
        <v>124</v>
      </c>
      <c r="E6" s="15" t="s">
        <v>125</v>
      </c>
      <c r="F6" s="15" t="s">
        <v>126</v>
      </c>
      <c r="G6" s="15" t="s">
        <v>127</v>
      </c>
      <c r="H6" s="15" t="s">
        <v>128</v>
      </c>
      <c r="I6" s="15" t="s">
        <v>129</v>
      </c>
      <c r="J6" s="15" t="s">
        <v>130</v>
      </c>
      <c r="K6" s="15" t="s">
        <v>131</v>
      </c>
      <c r="L6" s="15" t="s">
        <v>132</v>
      </c>
    </row>
    <row r="7" spans="2:12">
      <c r="B7" s="52"/>
      <c r="C7" s="54"/>
      <c r="D7" s="16"/>
      <c r="E7" s="16"/>
      <c r="F7" s="16"/>
      <c r="G7" s="16"/>
      <c r="H7" s="16"/>
      <c r="I7" s="16"/>
      <c r="J7" s="16"/>
      <c r="K7" s="16"/>
      <c r="L7" s="16"/>
    </row>
    <row r="8" spans="2:12" ht="25.5">
      <c r="B8" s="50" t="s">
        <v>133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</row>
    <row r="9" spans="2:12">
      <c r="B9" s="19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12">
      <c r="B10" s="50" t="s">
        <v>134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</row>
    <row r="11" spans="2:12">
      <c r="B11" s="5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2:12" ht="25.5">
      <c r="B12" s="50" t="s">
        <v>135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</row>
    <row r="13" spans="2:12" ht="13.5" thickBot="1">
      <c r="B13" s="53"/>
      <c r="C13" s="55"/>
      <c r="D13" s="17"/>
      <c r="E13" s="17"/>
      <c r="F13" s="17"/>
      <c r="G13" s="17"/>
      <c r="H13" s="17"/>
      <c r="I13" s="17"/>
      <c r="J13" s="17"/>
      <c r="K13" s="17"/>
      <c r="L13" s="17"/>
    </row>
    <row r="16" spans="2:12" ht="31.5" customHeight="1">
      <c r="B16" s="114"/>
      <c r="C16" s="114"/>
      <c r="D16" s="114"/>
      <c r="E16" s="114"/>
      <c r="F16" s="114"/>
      <c r="G16" s="114"/>
      <c r="H16" s="114"/>
    </row>
    <row r="17" spans="2:8" ht="15">
      <c r="B17" s="2"/>
      <c r="C17" s="2"/>
      <c r="D17" s="2"/>
      <c r="E17" s="2"/>
      <c r="F17" s="2"/>
      <c r="G17" s="2"/>
      <c r="H17" s="2"/>
    </row>
  </sheetData>
  <mergeCells count="5">
    <mergeCell ref="B2:L2"/>
    <mergeCell ref="B3:L3"/>
    <mergeCell ref="B4:L4"/>
    <mergeCell ref="B5:L5"/>
    <mergeCell ref="B16:H16"/>
  </mergeCells>
  <pageMargins left="0.31496062992125984" right="0.31496062992125984" top="0.15748031496062992" bottom="0.15748031496062992" header="0.31496062992125984" footer="0.31496062992125984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132B-FBB2-4F65-BC78-0B58F415D1E7}">
  <sheetPr>
    <tabColor rgb="FFFF33CC"/>
  </sheetPr>
  <dimension ref="B1:G39"/>
  <sheetViews>
    <sheetView tabSelected="1" workbookViewId="0">
      <selection activeCell="E10" sqref="E10"/>
    </sheetView>
  </sheetViews>
  <sheetFormatPr baseColWidth="10" defaultRowHeight="12.75"/>
  <cols>
    <col min="1" max="1" width="3.5703125" style="18" customWidth="1"/>
    <col min="2" max="2" width="52.42578125" style="18" customWidth="1"/>
    <col min="3" max="4" width="14.7109375" style="18" bestFit="1" customWidth="1"/>
    <col min="5" max="5" width="11.42578125" style="18"/>
    <col min="6" max="6" width="13.85546875" style="18" bestFit="1" customWidth="1"/>
    <col min="7" max="7" width="12.85546875" style="18" bestFit="1" customWidth="1"/>
    <col min="8" max="16384" width="11.42578125" style="18"/>
  </cols>
  <sheetData>
    <row r="1" spans="2:7" ht="13.5" thickBot="1"/>
    <row r="2" spans="2:7">
      <c r="B2" s="117" t="s">
        <v>175</v>
      </c>
      <c r="C2" s="118"/>
      <c r="D2" s="119"/>
    </row>
    <row r="3" spans="2:7">
      <c r="B3" s="120" t="s">
        <v>178</v>
      </c>
      <c r="C3" s="121"/>
      <c r="D3" s="122"/>
    </row>
    <row r="4" spans="2:7">
      <c r="B4" s="120" t="s">
        <v>10</v>
      </c>
      <c r="C4" s="121"/>
      <c r="D4" s="122"/>
    </row>
    <row r="5" spans="2:7" ht="13.5" thickBot="1">
      <c r="B5" s="123" t="s">
        <v>179</v>
      </c>
      <c r="C5" s="124"/>
      <c r="D5" s="125"/>
    </row>
    <row r="6" spans="2:7">
      <c r="B6" s="126" t="s">
        <v>180</v>
      </c>
      <c r="C6" s="115" t="s">
        <v>205</v>
      </c>
      <c r="D6" s="115" t="s">
        <v>206</v>
      </c>
    </row>
    <row r="7" spans="2:7" ht="13.5" customHeight="1" thickBot="1">
      <c r="B7" s="127"/>
      <c r="C7" s="116"/>
      <c r="D7" s="116"/>
    </row>
    <row r="8" spans="2:7" ht="12.75" customHeight="1">
      <c r="B8" s="60"/>
      <c r="C8" s="67"/>
      <c r="D8" s="67"/>
    </row>
    <row r="9" spans="2:7" ht="25.5">
      <c r="B9" s="61" t="s">
        <v>183</v>
      </c>
      <c r="C9" s="68">
        <f>+C10+C11+C12+C13+C14+C15+C16+C17+C18+C19+C20+C21</f>
        <v>124589361.3</v>
      </c>
      <c r="D9" s="68">
        <f>+D10+D11+D12+D13+D14+D15+D16+D17+D18+D19+D20+D21</f>
        <v>128327042.13</v>
      </c>
    </row>
    <row r="10" spans="2:7" ht="12.75" customHeight="1">
      <c r="B10" s="62" t="s">
        <v>184</v>
      </c>
      <c r="C10" s="66">
        <v>8444586.8599999994</v>
      </c>
      <c r="D10" s="66">
        <v>8697924.4700000007</v>
      </c>
    </row>
    <row r="11" spans="2:7" ht="12.75" customHeight="1">
      <c r="B11" s="62" t="s">
        <v>185</v>
      </c>
      <c r="C11" s="66">
        <v>0</v>
      </c>
      <c r="D11" s="66">
        <v>0</v>
      </c>
    </row>
    <row r="12" spans="2:7" ht="12.75" customHeight="1">
      <c r="B12" s="62" t="s">
        <v>186</v>
      </c>
      <c r="C12" s="66">
        <v>0</v>
      </c>
      <c r="D12" s="66">
        <v>0</v>
      </c>
    </row>
    <row r="13" spans="2:7" ht="12.75" customHeight="1">
      <c r="B13" s="62" t="s">
        <v>187</v>
      </c>
      <c r="C13" s="66">
        <v>16257668.550000001</v>
      </c>
      <c r="D13" s="66">
        <v>16745398.6</v>
      </c>
    </row>
    <row r="14" spans="2:7" ht="12.75" customHeight="1">
      <c r="B14" s="62" t="s">
        <v>188</v>
      </c>
      <c r="C14" s="66">
        <v>1738148.21</v>
      </c>
      <c r="D14" s="66">
        <v>1790292.66</v>
      </c>
      <c r="F14" s="73"/>
      <c r="G14" s="73"/>
    </row>
    <row r="15" spans="2:7" ht="12.75" customHeight="1">
      <c r="B15" s="62" t="s">
        <v>189</v>
      </c>
      <c r="C15" s="66">
        <v>770853.37</v>
      </c>
      <c r="D15" s="66">
        <v>793978.97</v>
      </c>
      <c r="F15" s="73"/>
      <c r="G15" s="73"/>
    </row>
    <row r="16" spans="2:7" ht="12.75" customHeight="1">
      <c r="B16" s="62" t="s">
        <v>190</v>
      </c>
      <c r="C16" s="66">
        <v>0</v>
      </c>
      <c r="D16" s="66">
        <v>0</v>
      </c>
      <c r="F16" s="73"/>
      <c r="G16" s="73"/>
    </row>
    <row r="17" spans="2:7" ht="12.75" customHeight="1">
      <c r="B17" s="62" t="s">
        <v>191</v>
      </c>
      <c r="C17" s="66">
        <v>90554726.819999993</v>
      </c>
      <c r="D17" s="66">
        <v>93271368.620000005</v>
      </c>
      <c r="F17" s="73"/>
      <c r="G17" s="73"/>
    </row>
    <row r="18" spans="2:7" ht="12.75" customHeight="1">
      <c r="B18" s="62" t="s">
        <v>192</v>
      </c>
      <c r="C18" s="66">
        <v>4944</v>
      </c>
      <c r="D18" s="66">
        <v>5092.32</v>
      </c>
    </row>
    <row r="19" spans="2:7" ht="12.75" customHeight="1">
      <c r="B19" s="62" t="s">
        <v>193</v>
      </c>
      <c r="C19" s="66">
        <v>0</v>
      </c>
      <c r="D19" s="66">
        <v>0</v>
      </c>
    </row>
    <row r="20" spans="2:7" ht="12.75" customHeight="1">
      <c r="B20" s="62" t="s">
        <v>194</v>
      </c>
      <c r="C20" s="66">
        <v>6818433.4900000002</v>
      </c>
      <c r="D20" s="66">
        <v>7022986.4900000002</v>
      </c>
    </row>
    <row r="21" spans="2:7" ht="12.75" customHeight="1">
      <c r="B21" s="62" t="s">
        <v>195</v>
      </c>
      <c r="C21" s="66">
        <v>0</v>
      </c>
      <c r="D21" s="66">
        <v>0</v>
      </c>
    </row>
    <row r="22" spans="2:7" ht="12.75" customHeight="1">
      <c r="B22" s="60"/>
      <c r="C22" s="67"/>
      <c r="D22" s="67"/>
    </row>
    <row r="23" spans="2:7" ht="12.75" customHeight="1">
      <c r="B23" s="61" t="s">
        <v>196</v>
      </c>
      <c r="C23" s="69">
        <f>+C24+C25+C26+C27+C28</f>
        <v>122586141.13</v>
      </c>
      <c r="D23" s="69">
        <f>+D24+D25+D26+D27+D28</f>
        <v>126263725.37</v>
      </c>
      <c r="F23" s="72"/>
      <c r="G23" s="72"/>
    </row>
    <row r="24" spans="2:7" ht="12.75" customHeight="1">
      <c r="B24" s="62" t="s">
        <v>197</v>
      </c>
      <c r="C24" s="70">
        <v>122586141.13</v>
      </c>
      <c r="D24" s="70">
        <v>126263725.37</v>
      </c>
    </row>
    <row r="25" spans="2:7" ht="12.75" customHeight="1">
      <c r="B25" s="62" t="s">
        <v>198</v>
      </c>
      <c r="C25" s="70">
        <v>0</v>
      </c>
      <c r="D25" s="70">
        <v>0</v>
      </c>
    </row>
    <row r="26" spans="2:7" ht="12.75" customHeight="1">
      <c r="B26" s="62" t="s">
        <v>199</v>
      </c>
      <c r="C26" s="70">
        <v>0</v>
      </c>
      <c r="D26" s="70">
        <v>0</v>
      </c>
    </row>
    <row r="27" spans="2:7" ht="25.5">
      <c r="B27" s="62" t="s">
        <v>200</v>
      </c>
      <c r="C27" s="70">
        <v>0</v>
      </c>
      <c r="D27" s="70">
        <v>0</v>
      </c>
    </row>
    <row r="28" spans="2:7" ht="12.75" customHeight="1">
      <c r="B28" s="62" t="s">
        <v>201</v>
      </c>
      <c r="C28" s="70">
        <v>0</v>
      </c>
      <c r="D28" s="70">
        <v>0</v>
      </c>
    </row>
    <row r="29" spans="2:7" ht="12.75" customHeight="1">
      <c r="B29" s="60"/>
      <c r="C29" s="67"/>
      <c r="D29" s="67"/>
    </row>
    <row r="30" spans="2:7" ht="12.75" customHeight="1">
      <c r="B30" s="61" t="s">
        <v>202</v>
      </c>
      <c r="C30" s="69">
        <f>+C31</f>
        <v>0</v>
      </c>
      <c r="D30" s="69">
        <f>+D31</f>
        <v>0</v>
      </c>
    </row>
    <row r="31" spans="2:7" ht="12.75" customHeight="1">
      <c r="B31" s="62" t="s">
        <v>203</v>
      </c>
      <c r="C31" s="70">
        <v>0</v>
      </c>
      <c r="D31" s="70">
        <v>0</v>
      </c>
    </row>
    <row r="32" spans="2:7" ht="12.75" customHeight="1">
      <c r="B32" s="60"/>
      <c r="C32" s="70"/>
      <c r="D32" s="70"/>
    </row>
    <row r="33" spans="2:4" ht="12.75" customHeight="1">
      <c r="B33" s="61" t="s">
        <v>204</v>
      </c>
      <c r="C33" s="69">
        <f>+C9+C23+C30</f>
        <v>247175502.43000001</v>
      </c>
      <c r="D33" s="69">
        <f>+D9+D23+D30</f>
        <v>254590767.5</v>
      </c>
    </row>
    <row r="34" spans="2:4" ht="12.75" customHeight="1">
      <c r="B34" s="60"/>
      <c r="C34" s="70"/>
      <c r="D34" s="70"/>
    </row>
    <row r="35" spans="2:4" ht="12.75" customHeight="1">
      <c r="B35" s="63" t="s">
        <v>136</v>
      </c>
      <c r="C35" s="70"/>
      <c r="D35" s="70"/>
    </row>
    <row r="36" spans="2:4" ht="25.5">
      <c r="B36" s="64" t="s">
        <v>181</v>
      </c>
      <c r="C36" s="70">
        <v>0</v>
      </c>
      <c r="D36" s="70">
        <v>0</v>
      </c>
    </row>
    <row r="37" spans="2:4" ht="25.5">
      <c r="B37" s="64" t="s">
        <v>137</v>
      </c>
      <c r="C37" s="70">
        <v>0</v>
      </c>
      <c r="D37" s="70">
        <v>0</v>
      </c>
    </row>
    <row r="38" spans="2:4" ht="12.75" customHeight="1">
      <c r="B38" s="63" t="s">
        <v>182</v>
      </c>
      <c r="C38" s="69">
        <f>+C36+C37</f>
        <v>0</v>
      </c>
      <c r="D38" s="69">
        <f>+D36+D37</f>
        <v>0</v>
      </c>
    </row>
    <row r="39" spans="2:4" ht="12.75" customHeight="1" thickBot="1">
      <c r="B39" s="65"/>
      <c r="C39" s="71"/>
      <c r="D39" s="71"/>
    </row>
  </sheetData>
  <mergeCells count="7">
    <mergeCell ref="C6:C7"/>
    <mergeCell ref="B2:D2"/>
    <mergeCell ref="B3:D3"/>
    <mergeCell ref="B4:D4"/>
    <mergeCell ref="B5:D5"/>
    <mergeCell ref="B6:B7"/>
    <mergeCell ref="D6:D7"/>
  </mergeCells>
  <pageMargins left="0.9055118110236221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ESFD LDF</vt:lpstr>
      <vt:lpstr>IADYOP LDF</vt:lpstr>
      <vt:lpstr>IAODF LDF</vt:lpstr>
      <vt:lpstr>PI</vt:lpstr>
      <vt:lpstr>PI!OLE_LINK1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2021-01-26T16:44:47Z</cp:lastPrinted>
  <dcterms:created xsi:type="dcterms:W3CDTF">2020-04-14T23:33:45Z</dcterms:created>
  <dcterms:modified xsi:type="dcterms:W3CDTF">2021-02-04T16:47:27Z</dcterms:modified>
</cp:coreProperties>
</file>